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SisteCAD\Contacad\salen\012026\"/>
    </mc:Choice>
  </mc:AlternateContent>
  <xr:revisionPtr revIDLastSave="0" documentId="8_{08BC3AB8-2DA9-4BD8-A5AC-7449D542B1D9}" xr6:coauthVersionLast="47" xr6:coauthVersionMax="47" xr10:uidLastSave="{00000000-0000-0000-0000-000000000000}"/>
  <bookViews>
    <workbookView xWindow="1141" yWindow="1141" windowWidth="19562" windowHeight="10162" tabRatio="782" firstSheet="2" activeTab="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1" i="3" s="1"/>
  <c r="E21" i="3"/>
  <c r="D21" i="3"/>
  <c r="D31" i="3" s="1"/>
  <c r="F20" i="3"/>
  <c r="F19" i="3"/>
  <c r="F18" i="3"/>
  <c r="F17" i="3"/>
  <c r="F16" i="3"/>
  <c r="F15" i="3"/>
  <c r="F14" i="3"/>
  <c r="F13" i="3"/>
  <c r="F12" i="3"/>
  <c r="F11" i="3" s="1"/>
  <c r="E11" i="3"/>
  <c r="E31" i="3" s="1"/>
  <c r="D11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H148" i="1" s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H141" i="1"/>
  <c r="I141" i="1" s="1"/>
  <c r="G140" i="1"/>
  <c r="F140" i="1"/>
  <c r="E140" i="1"/>
  <c r="D140" i="1"/>
  <c r="C140" i="1"/>
  <c r="H139" i="1"/>
  <c r="I139" i="1" s="1"/>
  <c r="H138" i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G78" i="1"/>
  <c r="F78" i="1"/>
  <c r="E78" i="1"/>
  <c r="D78" i="1"/>
  <c r="C78" i="1"/>
  <c r="H77" i="1"/>
  <c r="I77" i="1" s="1"/>
  <c r="H76" i="1"/>
  <c r="I76" i="1" s="1"/>
  <c r="H75" i="1"/>
  <c r="G74" i="1"/>
  <c r="F74" i="1"/>
  <c r="E74" i="1"/>
  <c r="D74" i="1"/>
  <c r="C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H66" i="1" s="1"/>
  <c r="G66" i="1"/>
  <c r="F66" i="1"/>
  <c r="E66" i="1"/>
  <c r="D66" i="1"/>
  <c r="C66" i="1"/>
  <c r="H65" i="1"/>
  <c r="I65" i="1" s="1"/>
  <c r="H64" i="1"/>
  <c r="I64" i="1" s="1"/>
  <c r="H63" i="1"/>
  <c r="I63" i="1" s="1"/>
  <c r="G62" i="1"/>
  <c r="F62" i="1"/>
  <c r="E62" i="1"/>
  <c r="D62" i="1"/>
  <c r="C62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H52" i="1" s="1"/>
  <c r="H53" i="1"/>
  <c r="I53" i="1" s="1"/>
  <c r="G52" i="1"/>
  <c r="F52" i="1"/>
  <c r="E52" i="1"/>
  <c r="D52" i="1"/>
  <c r="C52" i="1"/>
  <c r="H51" i="1"/>
  <c r="I51" i="1" s="1"/>
  <c r="H50" i="1"/>
  <c r="I50" i="1" s="1"/>
  <c r="I49" i="1"/>
  <c r="H49" i="1"/>
  <c r="H48" i="1"/>
  <c r="I48" i="1" s="1"/>
  <c r="H47" i="1"/>
  <c r="I47" i="1" s="1"/>
  <c r="H46" i="1"/>
  <c r="I46" i="1" s="1"/>
  <c r="H45" i="1"/>
  <c r="I45" i="1" s="1"/>
  <c r="H44" i="1"/>
  <c r="I44" i="1" s="1"/>
  <c r="H43" i="1"/>
  <c r="G42" i="1"/>
  <c r="F42" i="1"/>
  <c r="E42" i="1"/>
  <c r="D42" i="1"/>
  <c r="C4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G32" i="1"/>
  <c r="F32" i="1"/>
  <c r="E32" i="1"/>
  <c r="D32" i="1"/>
  <c r="C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G22" i="1"/>
  <c r="F22" i="1"/>
  <c r="E22" i="1"/>
  <c r="D22" i="1"/>
  <c r="C22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G14" i="1"/>
  <c r="F14" i="1"/>
  <c r="E14" i="1"/>
  <c r="D14" i="1"/>
  <c r="C14" i="1"/>
  <c r="H152" i="1" l="1"/>
  <c r="D87" i="1"/>
  <c r="C87" i="1"/>
  <c r="E87" i="1"/>
  <c r="H88" i="1"/>
  <c r="G13" i="1"/>
  <c r="I54" i="1"/>
  <c r="I52" i="1" s="1"/>
  <c r="I67" i="1"/>
  <c r="I66" i="1" s="1"/>
  <c r="I91" i="1"/>
  <c r="I88" i="1" s="1"/>
  <c r="H14" i="1"/>
  <c r="F87" i="1"/>
  <c r="H106" i="1"/>
  <c r="I107" i="1"/>
  <c r="I106" i="1" s="1"/>
  <c r="H126" i="1"/>
  <c r="H136" i="1"/>
  <c r="I138" i="1"/>
  <c r="I136" i="1" s="1"/>
  <c r="H140" i="1"/>
  <c r="I142" i="1"/>
  <c r="I140" i="1" s="1"/>
  <c r="C13" i="1"/>
  <c r="C161" i="1" s="1"/>
  <c r="H62" i="1"/>
  <c r="H74" i="1"/>
  <c r="D13" i="1"/>
  <c r="D161" i="1" s="1"/>
  <c r="I75" i="1"/>
  <c r="I74" i="1" s="1"/>
  <c r="I78" i="1"/>
  <c r="I149" i="1"/>
  <c r="I153" i="1"/>
  <c r="I152" i="1" s="1"/>
  <c r="I62" i="1"/>
  <c r="I15" i="1"/>
  <c r="I14" i="1" s="1"/>
  <c r="G87" i="1"/>
  <c r="H96" i="1"/>
  <c r="H116" i="1"/>
  <c r="I118" i="1"/>
  <c r="I116" i="1" s="1"/>
  <c r="I128" i="1"/>
  <c r="E13" i="1"/>
  <c r="H32" i="1"/>
  <c r="H42" i="1"/>
  <c r="F13" i="1"/>
  <c r="H22" i="1"/>
  <c r="I33" i="1"/>
  <c r="I32" i="1" s="1"/>
  <c r="I43" i="1"/>
  <c r="F31" i="3"/>
  <c r="I126" i="1"/>
  <c r="I42" i="1"/>
  <c r="I148" i="1"/>
  <c r="I96" i="1"/>
  <c r="H78" i="1"/>
  <c r="I23" i="1"/>
  <c r="I22" i="1" s="1"/>
  <c r="E161" i="1" l="1"/>
  <c r="H87" i="1"/>
  <c r="F161" i="1"/>
  <c r="G161" i="1"/>
  <c r="H13" i="1"/>
  <c r="I87" i="1"/>
  <c r="I13" i="1"/>
  <c r="H161" i="1" l="1"/>
  <c r="I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<sst xmlns="http://schemas.openxmlformats.org/spreadsheetml/2006/main" count="263" uniqueCount="151">
  <si>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</si>
  <si>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</si>
  <si>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</si>
  <si>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</si>
  <si>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</si>
  <si>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</si>
  <si>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</si>
  <si>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</si>
  <si>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</si>
  <si>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</si>
  <si>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</si>
  <si>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</si>
  <si>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</si>
  <si>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</si>
  <si>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</si>
  <si>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</si>
  <si>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</si>
  <si>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</si>
  <si>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</si>
  <si>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</si>
  <si>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</si>
  <si>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</si>
  <si>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</si>
  <si>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</si>
  <si>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</si>
  <si>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</si>
  <si>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</si>
  <si>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</si>
  <si>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</si>
  <si>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</si>
  <si>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</si>
  <si>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</si>
  <si>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</si>
  <si>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</si>
  <si>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</si>
  <si>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</si>
  <si>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</si>
  <si>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</si>
  <si>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</si>
  <si>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</si>
  <si>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</si>
  <si>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</si>
  <si>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</si>
  <si>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</si>
  <si>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</si>
  <si>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</si>
  <si>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</si>
  <si>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</si>
  <si>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</si>
  <si>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</si>
  <si>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</si>
  <si>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</si>
  <si>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</si>
  <si>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</si>
  <si>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</si>
  <si>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</si>
  <si>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</si>
  <si>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</si>
  <si>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</si>
  <si>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</si>
  <si>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</si>
  <si>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</si>
  <si>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</si>
  <si>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</si>
  <si>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</si>
  <si>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</si>
  <si>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</si>
  <si>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</si>
  <si>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</si>
  <si>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</si>
  <si>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</si>
  <si>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</si>
  <si>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</si>
  <si>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</si>
  <si>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</si>
  <si>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</si>
  <si>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</si>
  <si>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</si>
  <si>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</si>
  <si>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</si>
  <si>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</si>
  <si>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</si>
  <si>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</si>
  <si>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</si>
  <si>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</si>
  <si>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</si>
  <si>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</si>
  <si>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</si>
  <si>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</si>
  <si>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</si>
  <si>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</si>
  <si>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</si>
  <si>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</si>
  <si>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</si>
  <si>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</si>
  <si>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</si>
  <si>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</si>
  <si>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</si>
  <si>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</si>
  <si>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</si>
  <si>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</si>
  <si>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</si>
  <si>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</si>
  <si>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</si>
  <si>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</si>
  <si>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</si>
  <si>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</si>
  <si>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</si>
  <si>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</si>
  <si>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</si>
  <si>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</si>
  <si>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</si>
  <si>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</si>
  <si>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</si>
  <si>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</si>
  <si>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</si>
  <si>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</si>
  <si>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</si>
  <si>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</si>
  <si>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</si>
  <si>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</si>
  <si>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</si>
  <si>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</si>
  <si>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</si>
  <si>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</si>
  <si>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</si>
  <si>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</si>
  <si>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</si>
  <si>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</si>
  <si>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</si>
  <si>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</si>
  <si>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</si>
  <si>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</si>
  <si>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</si>
  <si>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</si>
  <si>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</si>
  <si>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</si>
  <si>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</si>
  <si>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</si>
  <si>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</si>
  <si>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</si>
  <si>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</si>
  <si>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</si>
  <si>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</si>
  <si>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</si>
  <si>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</si>
  <si>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</si>
  <si>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</si>
  <si>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</si>
  <si>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DESARROLO INTEGRAL DE LA FAMILIA  DEL MUNICIPIO DE MANUEL DOBLADO</t>
  </si>
  <si>
    <t xml:space="preserve"> DEL 01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</si>
</sst>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/>
  </sheetViews>
  <sheetFormatPr baseColWidth="10" defaultColWidth="12" defaultRowHeight="10.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0" t="s">
        <v>5</v>
      </c>
      <c r="B4" s="71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1.55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5" sqref="C5"/>
    </sheetView>
  </sheetViews>
  <sheetFormatPr baseColWidth="10" defaultColWidth="12" defaultRowHeight="10.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SISTEMA PARA EL DESARROLO INTEGRAL DE LA FAMILIA  DEL MUNICIPIO DE MANUEL DOBLADO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2"/>
  <sheetViews>
    <sheetView showGridLines="0" tabSelected="1" zoomScaleNormal="100" workbookViewId="0"/>
  </sheetViews>
  <sheetFormatPr baseColWidth="10" defaultColWidth="12" defaultRowHeight="10.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2" t="str">
        <f>'Notas de Disciplina Financiera'!A1</f>
        <v>SISTEMA PARA EL DESARROLO INTEGRAL DE LA FAMILIA  DEL MUNICIPIO DE MANUEL DOBLADO</v>
      </c>
      <c r="C1" s="72"/>
      <c r="D1" s="72"/>
      <c r="E1" s="40" t="s">
        <v>0</v>
      </c>
      <c r="F1" s="41">
        <f>'Notas de Disciplina Financiera'!D1</f>
        <v>2026</v>
      </c>
    </row>
    <row r="2" spans="1:9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9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8" t="str">
        <f>B1</f>
        <v>SISTEMA PARA EL DESARROLO INTEGRAL DE LA FAMILIA  DEL MUNICIPIO DE MANUEL DOBLADO</v>
      </c>
      <c r="C6" s="78"/>
      <c r="D6" s="78"/>
      <c r="E6" s="78"/>
      <c r="F6" s="78"/>
      <c r="G6" s="78"/>
      <c r="H6" s="78"/>
      <c r="I6" s="78"/>
    </row>
    <row r="7" spans="1:9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9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9" x14ac:dyDescent="0.2">
      <c r="B9" s="73" t="str">
        <f>B3</f>
        <v xml:space="preserve"> DEL 01 DE ENERO DEL 2026 AL 31 DE MARZO DEL 2026</v>
      </c>
      <c r="C9" s="73"/>
      <c r="D9" s="73"/>
      <c r="E9" s="73"/>
      <c r="F9" s="73"/>
      <c r="G9" s="73"/>
      <c r="H9" s="73"/>
      <c r="I9" s="73"/>
    </row>
    <row r="10" spans="1:9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9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C14+C22+C32+C42+C52+C62+C66+C74+C78</f>
        <v>4381366.6099999994</v>
      </c>
      <c r="D13" s="3">
        <f t="shared" ref="D13:K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4381366.6099999994</v>
      </c>
    </row>
    <row r="14" spans="1:9" x14ac:dyDescent="0.2">
      <c r="B14" s="17" t="s">
        <v>39</v>
      </c>
      <c r="C14" s="3">
        <f>SUM(C15:C21)</f>
        <v>2944884.6799999997</v>
      </c>
      <c r="D14" s="3">
        <f t="shared" ref="D14:K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2944884.6799999997</v>
      </c>
    </row>
    <row r="15" spans="1:9" x14ac:dyDescent="0.2">
      <c r="B15" s="16" t="s">
        <v>40</v>
      </c>
      <c r="C15" s="4">
        <v>1896720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1896720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0</v>
      </c>
    </row>
    <row r="17" spans="2:9" x14ac:dyDescent="0.2">
      <c r="B17" s="16" t="s">
        <v>42</v>
      </c>
      <c r="C17" s="4">
        <v>558164.67999999982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558164.67999999982</v>
      </c>
    </row>
    <row r="18" spans="2:9" x14ac:dyDescent="0.2">
      <c r="B18" s="16" t="s">
        <v>43</v>
      </c>
      <c r="C18" s="4">
        <v>190000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190000</v>
      </c>
    </row>
    <row r="19" spans="2:9" x14ac:dyDescent="0.2">
      <c r="B19" s="16" t="s">
        <v>44</v>
      </c>
      <c r="C19" s="4">
        <v>300000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300000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47</v>
      </c>
      <c r="C22" s="3">
        <f>SUM(C23:C31)</f>
        <v>442137</v>
      </c>
      <c r="D22" s="3">
        <f t="shared" ref="D22:K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442137</v>
      </c>
    </row>
    <row r="23" spans="2:9" x14ac:dyDescent="0.2">
      <c r="B23" s="16" t="s">
        <v>48</v>
      </c>
      <c r="C23" s="4">
        <v>100400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100400</v>
      </c>
    </row>
    <row r="24" spans="2:9" x14ac:dyDescent="0.2">
      <c r="B24" s="16" t="s">
        <v>49</v>
      </c>
      <c r="C24" s="4">
        <v>144000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144000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51</v>
      </c>
      <c r="C26" s="4">
        <v>71212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71212</v>
      </c>
    </row>
    <row r="27" spans="2:9" x14ac:dyDescent="0.2">
      <c r="B27" s="16" t="s">
        <v>52</v>
      </c>
      <c r="C27" s="4">
        <v>10525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10525</v>
      </c>
    </row>
    <row r="28" spans="2:9" x14ac:dyDescent="0.2">
      <c r="B28" s="16" t="s">
        <v>53</v>
      </c>
      <c r="C28" s="4">
        <v>100000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100000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56</v>
      </c>
      <c r="C31" s="4">
        <v>16000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16000</v>
      </c>
    </row>
    <row r="32" spans="2:9" x14ac:dyDescent="0.2">
      <c r="B32" s="17" t="s">
        <v>57</v>
      </c>
      <c r="C32" s="3">
        <f>SUM(C33:C41)</f>
        <v>994344.93</v>
      </c>
      <c r="D32" s="3">
        <f t="shared" ref="D32:K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994344.93</v>
      </c>
    </row>
    <row r="33" spans="2:9" x14ac:dyDescent="0.2">
      <c r="B33" s="16" t="s">
        <v>58</v>
      </c>
      <c r="C33" s="4">
        <v>85772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85772</v>
      </c>
    </row>
    <row r="34" spans="2:9" x14ac:dyDescent="0.2">
      <c r="B34" s="16" t="s">
        <v>59</v>
      </c>
      <c r="C34" s="4">
        <v>84000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84000</v>
      </c>
    </row>
    <row r="35" spans="2:9" x14ac:dyDescent="0.2">
      <c r="B35" s="16" t="s">
        <v>60</v>
      </c>
      <c r="C35" s="4">
        <v>29440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29440</v>
      </c>
    </row>
    <row r="36" spans="2:9" x14ac:dyDescent="0.2">
      <c r="B36" s="16" t="s">
        <v>61</v>
      </c>
      <c r="C36" s="4">
        <v>42000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42000</v>
      </c>
    </row>
    <row r="37" spans="2:9" x14ac:dyDescent="0.2">
      <c r="B37" s="16" t="s">
        <v>62</v>
      </c>
      <c r="C37" s="4">
        <v>170000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170000</v>
      </c>
    </row>
    <row r="38" spans="2:9" x14ac:dyDescent="0.2">
      <c r="B38" s="16" t="s">
        <v>63</v>
      </c>
      <c r="C38" s="4">
        <v>23000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23000</v>
      </c>
    </row>
    <row r="39" spans="2:9" x14ac:dyDescent="0.2">
      <c r="B39" s="16" t="s">
        <v>64</v>
      </c>
      <c r="C39" s="4">
        <v>2968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2968</v>
      </c>
    </row>
    <row r="40" spans="2:9" x14ac:dyDescent="0.2">
      <c r="B40" s="16" t="s">
        <v>65</v>
      </c>
      <c r="C40" s="4">
        <v>482518.39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482518.39</v>
      </c>
    </row>
    <row r="41" spans="2:9" x14ac:dyDescent="0.2">
      <c r="B41" s="16" t="s">
        <v>66</v>
      </c>
      <c r="C41" s="4">
        <v>74646.540000000008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74646.540000000008</v>
      </c>
    </row>
    <row r="42" spans="2:9" x14ac:dyDescent="0.2">
      <c r="B42" s="17" t="s">
        <v>67</v>
      </c>
      <c r="C42" s="3">
        <f>SUM(C43:C51)</f>
        <v>0</v>
      </c>
      <c r="D42" s="3">
        <f t="shared" ref="D42:K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77</v>
      </c>
      <c r="C52" s="3">
        <f>SUM(C53:C61)</f>
        <v>0</v>
      </c>
      <c r="D52" s="3">
        <f t="shared" ref="D52:K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K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C88+C96+C106+C116+C126+C136+C140+C148+C152</f>
        <v>0</v>
      </c>
      <c r="D87" s="3">
        <f t="shared" ref="D87:K87" si="28">D88+D96+D106+D116+D126+D136+D140+D148+D152</f>
        <v>0</v>
      </c>
      <c r="E87" s="3">
        <f t="shared" si="28"/>
        <v>0</v>
      </c>
      <c r="F87" s="3">
        <f t="shared" si="28"/>
        <v>0</v>
      </c>
      <c r="G87" s="3">
        <f t="shared" si="28"/>
        <v>0</v>
      </c>
      <c r="H87" s="3">
        <f t="shared" si="28"/>
        <v>0</v>
      </c>
      <c r="I87" s="3">
        <f t="shared" si="28"/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K88" si="29">SUM(D89:D95)</f>
        <v>0</v>
      </c>
      <c r="E88" s="3">
        <f t="shared" si="29"/>
        <v>0</v>
      </c>
      <c r="F88" s="3">
        <f t="shared" si="29"/>
        <v>0</v>
      </c>
      <c r="G88" s="3">
        <f t="shared" si="29"/>
        <v>0</v>
      </c>
      <c r="H88" s="3">
        <f t="shared" si="29"/>
        <v>0</v>
      </c>
      <c r="I88" s="3">
        <f t="shared" si="29"/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30">D90+F90-E90-G90</f>
        <v>0</v>
      </c>
      <c r="I90" s="4">
        <f t="shared" ref="I90:I95" si="31">C90+H90</f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30"/>
        <v>0</v>
      </c>
      <c r="I91" s="4">
        <f t="shared" si="31"/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30"/>
        <v>0</v>
      </c>
      <c r="I92" s="4">
        <f t="shared" si="31"/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30"/>
        <v>0</v>
      </c>
      <c r="I93" s="4">
        <f t="shared" si="31"/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30"/>
        <v>0</v>
      </c>
      <c r="I94" s="4">
        <f t="shared" si="31"/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30"/>
        <v>0</v>
      </c>
      <c r="I95" s="4">
        <f t="shared" si="31"/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K96" si="32">SUM(D97:D105)</f>
        <v>0</v>
      </c>
      <c r="E96" s="3">
        <f t="shared" si="32"/>
        <v>0</v>
      </c>
      <c r="F96" s="3">
        <f t="shared" si="32"/>
        <v>0</v>
      </c>
      <c r="G96" s="3">
        <f t="shared" si="32"/>
        <v>0</v>
      </c>
      <c r="H96" s="3">
        <f t="shared" si="32"/>
        <v>0</v>
      </c>
      <c r="I96" s="3">
        <f t="shared" si="32"/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33">D97+F97-E97-G97</f>
        <v>0</v>
      </c>
      <c r="I97" s="4">
        <f t="shared" ref="I97:I105" si="34">C97+H97</f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33"/>
        <v>0</v>
      </c>
      <c r="I98" s="4">
        <f t="shared" si="34"/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33"/>
        <v>0</v>
      </c>
      <c r="I99" s="4">
        <f t="shared" si="34"/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33"/>
        <v>0</v>
      </c>
      <c r="I100" s="4">
        <f t="shared" si="34"/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33"/>
        <v>0</v>
      </c>
      <c r="I101" s="4">
        <f t="shared" si="34"/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33"/>
        <v>0</v>
      </c>
      <c r="I102" s="4">
        <f t="shared" si="34"/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33"/>
        <v>0</v>
      </c>
      <c r="I103" s="4">
        <f t="shared" si="34"/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33"/>
        <v>0</v>
      </c>
      <c r="I104" s="4">
        <f t="shared" si="34"/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33"/>
        <v>0</v>
      </c>
      <c r="I105" s="4">
        <f t="shared" si="34"/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K106" si="35">SUM(D107:D115)</f>
        <v>0</v>
      </c>
      <c r="E106" s="3">
        <f t="shared" si="35"/>
        <v>0</v>
      </c>
      <c r="F106" s="3">
        <f t="shared" si="35"/>
        <v>0</v>
      </c>
      <c r="G106" s="3">
        <f t="shared" si="35"/>
        <v>0</v>
      </c>
      <c r="H106" s="3">
        <f t="shared" si="35"/>
        <v>0</v>
      </c>
      <c r="I106" s="3">
        <f t="shared" si="35"/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36">D107+F107-E107-G107</f>
        <v>0</v>
      </c>
      <c r="I107" s="4">
        <f t="shared" ref="I107:I115" si="37">C107+H107</f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36"/>
        <v>0</v>
      </c>
      <c r="I108" s="4">
        <f t="shared" si="37"/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36"/>
        <v>0</v>
      </c>
      <c r="I109" s="4">
        <f t="shared" si="37"/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36"/>
        <v>0</v>
      </c>
      <c r="I110" s="4">
        <f t="shared" si="37"/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36"/>
        <v>0</v>
      </c>
      <c r="I111" s="4">
        <f t="shared" si="37"/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36"/>
        <v>0</v>
      </c>
      <c r="I112" s="4">
        <f t="shared" si="37"/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36"/>
        <v>0</v>
      </c>
      <c r="I113" s="4">
        <f t="shared" si="37"/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36"/>
        <v>0</v>
      </c>
      <c r="I114" s="4">
        <f t="shared" si="37"/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36"/>
        <v>0</v>
      </c>
      <c r="I115" s="4">
        <f t="shared" si="37"/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K116" si="38">SUM(D117:D125)</f>
        <v>0</v>
      </c>
      <c r="E116" s="3">
        <f t="shared" si="38"/>
        <v>0</v>
      </c>
      <c r="F116" s="3">
        <f t="shared" si="38"/>
        <v>0</v>
      </c>
      <c r="G116" s="3">
        <f t="shared" si="38"/>
        <v>0</v>
      </c>
      <c r="H116" s="3">
        <f t="shared" si="38"/>
        <v>0</v>
      </c>
      <c r="I116" s="3">
        <f t="shared" si="38"/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9">D117+F117-E117-G117</f>
        <v>0</v>
      </c>
      <c r="I117" s="4">
        <f t="shared" ref="I117:I125" si="40">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9"/>
        <v>0</v>
      </c>
      <c r="I118" s="4">
        <f t="shared" si="40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9"/>
        <v>0</v>
      </c>
      <c r="I119" s="4">
        <f t="shared" si="40"/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39"/>
        <v>0</v>
      </c>
      <c r="I120" s="4">
        <f t="shared" si="40"/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9"/>
        <v>0</v>
      </c>
      <c r="I121" s="4">
        <f t="shared" si="40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9"/>
        <v>0</v>
      </c>
      <c r="I122" s="4">
        <f t="shared" si="40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9"/>
        <v>0</v>
      </c>
      <c r="I123" s="4">
        <f t="shared" si="40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9"/>
        <v>0</v>
      </c>
      <c r="I124" s="4">
        <f t="shared" si="40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9"/>
        <v>0</v>
      </c>
      <c r="I125" s="4">
        <f t="shared" si="40"/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K126" si="41">SUM(D127:D135)</f>
        <v>0</v>
      </c>
      <c r="E126" s="3">
        <f t="shared" si="41"/>
        <v>0</v>
      </c>
      <c r="F126" s="3">
        <f t="shared" si="41"/>
        <v>0</v>
      </c>
      <c r="G126" s="3">
        <f t="shared" si="41"/>
        <v>0</v>
      </c>
      <c r="H126" s="3">
        <f t="shared" si="41"/>
        <v>0</v>
      </c>
      <c r="I126" s="3">
        <f t="shared" si="41"/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42">D127+F127-E127-G127</f>
        <v>0</v>
      </c>
      <c r="I127" s="4">
        <f t="shared" ref="I127:I135" si="43">C127+H127</f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42"/>
        <v>0</v>
      </c>
      <c r="I128" s="4">
        <f t="shared" si="43"/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42"/>
        <v>0</v>
      </c>
      <c r="I129" s="4">
        <f t="shared" si="43"/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42"/>
        <v>0</v>
      </c>
      <c r="I130" s="4">
        <f t="shared" si="43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42"/>
        <v>0</v>
      </c>
      <c r="I131" s="4">
        <f t="shared" si="43"/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42"/>
        <v>0</v>
      </c>
      <c r="I132" s="4">
        <f t="shared" si="43"/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42"/>
        <v>0</v>
      </c>
      <c r="I133" s="4">
        <f t="shared" si="43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42"/>
        <v>0</v>
      </c>
      <c r="I134" s="4">
        <f t="shared" si="43"/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42"/>
        <v>0</v>
      </c>
      <c r="I135" s="4">
        <f t="shared" si="43"/>
        <v>0</v>
      </c>
    </row>
    <row r="136" spans="2:9" x14ac:dyDescent="0.2">
      <c r="B136" s="17" t="s">
        <v>87</v>
      </c>
      <c r="C136" s="3">
        <f>SUM(C137:C139)</f>
        <v>0</v>
      </c>
      <c r="D136" s="3">
        <f t="shared" ref="D136:K136" si="44">SUM(D137:D139)</f>
        <v>0</v>
      </c>
      <c r="E136" s="3">
        <f t="shared" si="44"/>
        <v>0</v>
      </c>
      <c r="F136" s="3">
        <f t="shared" si="44"/>
        <v>0</v>
      </c>
      <c r="G136" s="3">
        <f t="shared" si="44"/>
        <v>0</v>
      </c>
      <c r="H136" s="3">
        <f t="shared" si="44"/>
        <v>0</v>
      </c>
      <c r="I136" s="3">
        <f t="shared" si="44"/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45">D137+F137-E137-G137</f>
        <v>0</v>
      </c>
      <c r="I137" s="4">
        <f t="shared" ref="I137:I139" si="46">C137+H137</f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45"/>
        <v>0</v>
      </c>
      <c r="I138" s="4">
        <f t="shared" si="46"/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5"/>
        <v>0</v>
      </c>
      <c r="I139" s="4">
        <f t="shared" si="46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K140" si="47">SUM(D141:D147)</f>
        <v>0</v>
      </c>
      <c r="E140" s="3">
        <f t="shared" si="47"/>
        <v>0</v>
      </c>
      <c r="F140" s="3">
        <f t="shared" si="47"/>
        <v>0</v>
      </c>
      <c r="G140" s="3">
        <f t="shared" si="47"/>
        <v>0</v>
      </c>
      <c r="H140" s="3">
        <f t="shared" si="47"/>
        <v>0</v>
      </c>
      <c r="I140" s="3">
        <f t="shared" si="47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48">D141+F141-E141-G141</f>
        <v>0</v>
      </c>
      <c r="I141" s="4">
        <f t="shared" ref="I141:I147" si="49">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8"/>
        <v>0</v>
      </c>
      <c r="I142" s="4">
        <f t="shared" si="49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8"/>
        <v>0</v>
      </c>
      <c r="I143" s="4">
        <f t="shared" si="49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8"/>
        <v>0</v>
      </c>
      <c r="I144" s="4">
        <f t="shared" si="49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8"/>
        <v>0</v>
      </c>
      <c r="I145" s="4">
        <f t="shared" si="49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8"/>
        <v>0</v>
      </c>
      <c r="I146" s="4">
        <f t="shared" si="49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8"/>
        <v>0</v>
      </c>
      <c r="I147" s="4">
        <f t="shared" si="49"/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K148" si="50">SUM(D149:D151)</f>
        <v>0</v>
      </c>
      <c r="E148" s="3">
        <f t="shared" si="50"/>
        <v>0</v>
      </c>
      <c r="F148" s="3">
        <f t="shared" si="50"/>
        <v>0</v>
      </c>
      <c r="G148" s="3">
        <f t="shared" si="50"/>
        <v>0</v>
      </c>
      <c r="H148" s="3">
        <f t="shared" si="50"/>
        <v>0</v>
      </c>
      <c r="I148" s="3">
        <f t="shared" si="50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51">D149+F149-E149-G149</f>
        <v>0</v>
      </c>
      <c r="I149" s="4">
        <f t="shared" ref="I149:I151" si="52">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51"/>
        <v>0</v>
      </c>
      <c r="I150" s="4">
        <f t="shared" si="52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51"/>
        <v>0</v>
      </c>
      <c r="I151" s="4">
        <f t="shared" si="52"/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K152" si="53">SUM(D153:D159)</f>
        <v>0</v>
      </c>
      <c r="E152" s="3">
        <f t="shared" si="53"/>
        <v>0</v>
      </c>
      <c r="F152" s="3">
        <f t="shared" si="53"/>
        <v>0</v>
      </c>
      <c r="G152" s="3">
        <f t="shared" si="53"/>
        <v>0</v>
      </c>
      <c r="H152" s="3">
        <f t="shared" si="53"/>
        <v>0</v>
      </c>
      <c r="I152" s="3">
        <f t="shared" si="53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54">D153+F153-E153-G153</f>
        <v>0</v>
      </c>
      <c r="I153" s="4">
        <f t="shared" ref="I153:I159" si="55">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54"/>
        <v>0</v>
      </c>
      <c r="I154" s="4">
        <f t="shared" si="55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54"/>
        <v>0</v>
      </c>
      <c r="I155" s="4">
        <f t="shared" si="55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54"/>
        <v>0</v>
      </c>
      <c r="I156" s="4">
        <f t="shared" si="55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54"/>
        <v>0</v>
      </c>
      <c r="I157" s="4">
        <f t="shared" si="55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54"/>
        <v>0</v>
      </c>
      <c r="I158" s="4">
        <f t="shared" si="55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54"/>
        <v>0</v>
      </c>
      <c r="I159" s="4">
        <f t="shared" si="5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C87+C13</f>
        <v>4381366.6099999994</v>
      </c>
      <c r="D161" s="6">
        <f t="shared" ref="D161:K161" si="56">D87+D13</f>
        <v>0</v>
      </c>
      <c r="E161" s="6">
        <f t="shared" si="56"/>
        <v>0</v>
      </c>
      <c r="F161" s="6">
        <f t="shared" si="56"/>
        <v>0</v>
      </c>
      <c r="G161" s="6">
        <f t="shared" si="56"/>
        <v>0</v>
      </c>
      <c r="H161" s="6">
        <f t="shared" si="56"/>
        <v>0</v>
      </c>
      <c r="I161" s="6">
        <f t="shared" si="56"/>
        <v>4381366.6099999994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showGridLines="0" workbookViewId="0">
      <selection activeCell="D11" sqref="D11:F31"/>
    </sheetView>
  </sheetViews>
  <sheetFormatPr baseColWidth="10" defaultColWidth="12" defaultRowHeight="10.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SISTEMA PARA EL DESARROLO INTEGRAL DE LA FAMILIA  DEL MUNICIPIO DE MANUEL DOBLADO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ht="11.55" thickBot="1" x14ac:dyDescent="0.25">
      <c r="C5" s="43" t="s">
        <v>113</v>
      </c>
    </row>
    <row r="6" spans="1:6" x14ac:dyDescent="0.2">
      <c r="B6" s="81" t="str">
        <f>B1</f>
        <v>SISTEMA PARA EL DESARROLO INTEGRAL DE LA FAMILIA  DEL MUNICIPIO DE MANUEL DOBLADO</v>
      </c>
      <c r="C6" s="82"/>
      <c r="D6" s="82"/>
      <c r="E6" s="82"/>
      <c r="F6" s="83"/>
    </row>
    <row r="7" spans="1:6" x14ac:dyDescent="0.2">
      <c r="B7" s="84" t="s">
        <v>114</v>
      </c>
      <c r="C7" s="85"/>
      <c r="D7" s="85"/>
      <c r="E7" s="85"/>
      <c r="F7" s="86"/>
    </row>
    <row r="8" spans="1:6" x14ac:dyDescent="0.2">
      <c r="B8" s="87" t="s">
        <v>115</v>
      </c>
      <c r="C8" s="88"/>
      <c r="D8" s="88"/>
      <c r="E8" s="88"/>
      <c r="F8" s="89"/>
    </row>
    <row r="9" spans="1:6" x14ac:dyDescent="0.2">
      <c r="B9" s="79" t="s">
        <v>116</v>
      </c>
      <c r="C9" s="80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2"/>
      <c r="B10" s="79"/>
      <c r="C10" s="80"/>
      <c r="D10" s="66" t="s">
        <v>121</v>
      </c>
      <c r="E10" s="66" t="s">
        <v>122</v>
      </c>
      <c r="F10" s="67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f>D12-E12</f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f t="shared" ref="F13:F30" si="1">D13-E13</f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f t="shared" si="1"/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f t="shared" si="1"/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f t="shared" si="1"/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f t="shared" si="1"/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f t="shared" si="1"/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f t="shared" si="1"/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f t="shared" si="1"/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f t="shared" si="1"/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f t="shared" si="1"/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f t="shared" si="1"/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59">
        <f t="shared" si="1"/>
        <v>0</v>
      </c>
    </row>
    <row r="31" spans="2:6" ht="11.55" thickBot="1" x14ac:dyDescent="0.25">
      <c r="B31" s="48"/>
      <c r="C31" s="49" t="s">
        <v>36</v>
      </c>
      <c r="D31" s="50">
        <f>D11+D21</f>
        <v>0</v>
      </c>
      <c r="E31" s="50">
        <f t="shared" ref="E31:F31" si="3">E11+E21</f>
        <v>0</v>
      </c>
      <c r="F31" s="51">
        <f t="shared" si="3"/>
        <v>0</v>
      </c>
    </row>
    <row r="33" spans="3:3" x14ac:dyDescent="0.2">
      <c r="C33" s="69" t="s">
        <v>135</v>
      </c>
    </row>
    <row r="34" spans="3:3" x14ac:dyDescent="0.2">
      <c r="C34" s="6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showGridLines="0" workbookViewId="0">
      <selection activeCell="C5" sqref="C5"/>
    </sheetView>
  </sheetViews>
  <sheetFormatPr baseColWidth="10" defaultColWidth="12" defaultRowHeight="10.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SISTEMA PARA EL DESARROLO INTEGRAL DE LA FAMILIA  DEL MUNICIPIO DE MANUEL DOBLADO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69" t="s">
        <v>141</v>
      </c>
    </row>
    <row r="14" spans="1:6" x14ac:dyDescent="0.2">
      <c r="C14" s="68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showGridLines="0" workbookViewId="0">
      <selection activeCell="C5" sqref="C5"/>
    </sheetView>
  </sheetViews>
  <sheetFormatPr baseColWidth="10" defaultColWidth="12" defaultRowHeight="10.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SISTEMA PARA EL DESARROLO INTEGRAL DE LA FAMILIA  DEL MUNICIPIO DE MANUEL DOBLADO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69" t="s">
        <v>146</v>
      </c>
    </row>
    <row r="14" spans="1:6" x14ac:dyDescent="0.2">
      <c r="C14" s="68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showGridLines="0" workbookViewId="0">
      <selection activeCell="C5" sqref="C5"/>
    </sheetView>
  </sheetViews>
  <sheetFormatPr baseColWidth="10" defaultColWidth="12" defaultRowHeight="10.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tr">
        <f>'Notas de Disciplina Financiera'!A1</f>
        <v>SISTEMA PARA EL DESARROLO INTEGRAL DE LA FAMILIA  DEL MUNICIPIO DE MANUEL DOBLADO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Contabilidad-DIF</cp:lastModifiedBy>
  <cp:revision/>
  <dcterms:created xsi:type="dcterms:W3CDTF">2024-03-15T21:50:03Z</dcterms:created>
  <dcterms:modified xsi:type="dcterms:W3CDTF">2026-04-30T16:29:30Z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